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3580" windowHeight="9855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I65" i="1" l="1"/>
  <c r="H65" i="1"/>
  <c r="G65" i="1"/>
  <c r="F65" i="1"/>
  <c r="E65" i="1"/>
  <c r="D65" i="1"/>
  <c r="J65" i="1" s="1"/>
  <c r="C65" i="1"/>
  <c r="J64" i="1"/>
  <c r="J63" i="1"/>
  <c r="J62" i="1"/>
  <c r="I60" i="1"/>
  <c r="H60" i="1"/>
  <c r="G60" i="1"/>
  <c r="F60" i="1"/>
  <c r="D60" i="1"/>
  <c r="C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C36" i="1"/>
  <c r="J35" i="1"/>
  <c r="J34" i="1"/>
  <c r="J33" i="1"/>
  <c r="J32" i="1"/>
  <c r="J31" i="1"/>
  <c r="E30" i="1"/>
  <c r="E60" i="1" s="1"/>
  <c r="I29" i="1"/>
  <c r="H29" i="1"/>
  <c r="G29" i="1"/>
  <c r="F29" i="1"/>
  <c r="E29" i="1"/>
  <c r="D29" i="1"/>
  <c r="C29" i="1"/>
  <c r="J29" i="1" s="1"/>
  <c r="J28" i="1"/>
  <c r="I27" i="1"/>
  <c r="H27" i="1"/>
  <c r="G27" i="1"/>
  <c r="F27" i="1"/>
  <c r="E27" i="1"/>
  <c r="D27" i="1"/>
  <c r="J27" i="1" s="1"/>
  <c r="C27" i="1"/>
  <c r="J26" i="1"/>
  <c r="J25" i="1"/>
  <c r="J24" i="1"/>
  <c r="J23" i="1"/>
  <c r="J22" i="1"/>
  <c r="J21" i="1"/>
  <c r="J20" i="1"/>
  <c r="I19" i="1"/>
  <c r="I61" i="1" s="1"/>
  <c r="I66" i="1" s="1"/>
  <c r="H19" i="1"/>
  <c r="H61" i="1" s="1"/>
  <c r="H66" i="1" s="1"/>
  <c r="G19" i="1"/>
  <c r="G61" i="1" s="1"/>
  <c r="G66" i="1" s="1"/>
  <c r="F19" i="1"/>
  <c r="F61" i="1" s="1"/>
  <c r="F66" i="1" s="1"/>
  <c r="E19" i="1"/>
  <c r="D19" i="1"/>
  <c r="D61" i="1" s="1"/>
  <c r="D66" i="1" s="1"/>
  <c r="C19" i="1"/>
  <c r="J19" i="1" s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" i="1"/>
  <c r="J60" i="1" l="1"/>
  <c r="E61" i="1"/>
  <c r="E66" i="1" s="1"/>
  <c r="C61" i="1"/>
  <c r="J30" i="1"/>
  <c r="C66" i="1" l="1"/>
  <c r="J66" i="1" s="1"/>
  <c r="J61" i="1"/>
</calcChain>
</file>

<file path=xl/comments1.xml><?xml version="1.0" encoding="utf-8"?>
<comments xmlns="http://schemas.openxmlformats.org/spreadsheetml/2006/main">
  <authors>
    <author>Trine Holter</author>
    <author>Lisbeth</author>
  </authors>
  <commentList>
    <comment ref="H1" authorId="0">
      <text>
        <r>
          <rPr>
            <b/>
            <sz val="9"/>
            <color indexed="81"/>
            <rFont val="Tahoma"/>
            <family val="2"/>
          </rPr>
          <t>Trine Holter:</t>
        </r>
        <r>
          <rPr>
            <sz val="9"/>
            <color indexed="81"/>
            <rFont val="Tahoma"/>
            <family val="2"/>
          </rPr>
          <t xml:space="preserve">
Sjusjørittet og Romjulsrennet</t>
        </r>
      </text>
    </comment>
    <comment ref="C9" authorId="0">
      <text>
        <r>
          <rPr>
            <b/>
            <sz val="9"/>
            <color indexed="81"/>
            <rFont val="Tahoma"/>
            <family val="2"/>
          </rPr>
          <t>Trine Holter:</t>
        </r>
        <r>
          <rPr>
            <sz val="9"/>
            <color indexed="81"/>
            <rFont val="Tahoma"/>
            <family val="2"/>
          </rPr>
          <t xml:space="preserve">
Tømmermyra</t>
        </r>
      </text>
    </comment>
    <comment ref="E9" authorId="0">
      <text>
        <r>
          <rPr>
            <b/>
            <sz val="9"/>
            <color indexed="81"/>
            <rFont val="Tahoma"/>
            <family val="2"/>
          </rPr>
          <t>Trine Holter:</t>
        </r>
        <r>
          <rPr>
            <sz val="9"/>
            <color indexed="81"/>
            <rFont val="Tahoma"/>
            <family val="2"/>
          </rPr>
          <t xml:space="preserve">
Slalåmløypa</t>
        </r>
      </text>
    </comment>
    <comment ref="I10" authorId="0">
      <text>
        <r>
          <rPr>
            <b/>
            <sz val="9"/>
            <color indexed="81"/>
            <rFont val="Tahoma"/>
            <family val="2"/>
          </rPr>
          <t>Trine Holter:</t>
        </r>
        <r>
          <rPr>
            <sz val="9"/>
            <color indexed="81"/>
            <rFont val="Tahoma"/>
            <family val="2"/>
          </rPr>
          <t xml:space="preserve">
101' fra kommunen + 50' fra LAN/NIF</t>
        </r>
      </text>
    </comment>
    <comment ref="C11" authorId="0">
      <text>
        <r>
          <rPr>
            <b/>
            <sz val="9"/>
            <color indexed="81"/>
            <rFont val="Tahoma"/>
            <family val="2"/>
          </rPr>
          <t>Trine Holter:</t>
        </r>
        <r>
          <rPr>
            <sz val="9"/>
            <color indexed="81"/>
            <rFont val="Tahoma"/>
            <family val="2"/>
          </rPr>
          <t xml:space="preserve">
Doruller og Søre Ål-runden</t>
        </r>
      </text>
    </comment>
    <comment ref="E11" authorId="0">
      <text>
        <r>
          <rPr>
            <b/>
            <sz val="9"/>
            <color indexed="81"/>
            <rFont val="Tahoma"/>
            <family val="2"/>
          </rPr>
          <t>Trine Holter:</t>
        </r>
        <r>
          <rPr>
            <sz val="9"/>
            <color indexed="81"/>
            <rFont val="Tahoma"/>
            <family val="2"/>
          </rPr>
          <t xml:space="preserve">
Søre-Ål-runden</t>
        </r>
      </text>
    </comment>
    <comment ref="E15" authorId="0">
      <text>
        <r>
          <rPr>
            <b/>
            <sz val="9"/>
            <color indexed="81"/>
            <rFont val="Tahoma"/>
            <family val="2"/>
          </rPr>
          <t>Trine Holter:</t>
        </r>
        <r>
          <rPr>
            <sz val="9"/>
            <color indexed="81"/>
            <rFont val="Tahoma"/>
            <family val="2"/>
          </rPr>
          <t xml:space="preserve">
Salg av belter tråkkemaskin, usikkerhet vedr salg</t>
        </r>
      </text>
    </comment>
    <comment ref="H15" authorId="1">
      <text>
        <r>
          <rPr>
            <b/>
            <sz val="9"/>
            <color indexed="81"/>
            <rFont val="Tahoma"/>
            <family val="2"/>
          </rPr>
          <t>Lisbeth:</t>
        </r>
        <r>
          <rPr>
            <sz val="9"/>
            <color indexed="81"/>
            <rFont val="Tahoma"/>
            <family val="2"/>
          </rPr>
          <t xml:space="preserve">
parkering romjulsrennet
</t>
        </r>
      </text>
    </comment>
    <comment ref="I15" authorId="1">
      <text>
        <r>
          <rPr>
            <b/>
            <sz val="9"/>
            <color indexed="81"/>
            <rFont val="Tahoma"/>
            <family val="2"/>
          </rPr>
          <t>Lisbeth:</t>
        </r>
        <r>
          <rPr>
            <sz val="9"/>
            <color indexed="81"/>
            <rFont val="Tahoma"/>
            <family val="2"/>
          </rPr>
          <t xml:space="preserve">
momskomp
</t>
        </r>
      </text>
    </comment>
    <comment ref="E18" authorId="0">
      <text>
        <r>
          <rPr>
            <b/>
            <sz val="9"/>
            <color indexed="81"/>
            <rFont val="Tahoma"/>
            <family val="2"/>
          </rPr>
          <t>Trine Holter:</t>
        </r>
        <r>
          <rPr>
            <sz val="9"/>
            <color indexed="81"/>
            <rFont val="Tahoma"/>
            <family val="2"/>
          </rPr>
          <t xml:space="preserve">
250' i tilskudd skal periodiseres ihht tråkkemaskinens levetid. Tråkkemaskin ferdig avskrevet august 2018.
Tilskudd 250.000/60 mnd = 4167,- pr mnd.
Periodisert i balansen pr 31.12.2016 skal være 20 mnd* 4167,-= 83.340,-.
Dvs innt.føre for perioden 2013-2016 i budsjettet skal være 250.000-83.340= 166.660,-.
Budjsettert inntekt 2017 = 4167,-*12 = 50.004
Budsjettert inntekt 2018 = 4167,-*8 = 33.336,-</t>
        </r>
      </text>
    </comment>
    <comment ref="H20" authorId="1">
      <text>
        <r>
          <rPr>
            <b/>
            <sz val="9"/>
            <color indexed="81"/>
            <rFont val="Tahoma"/>
            <family val="2"/>
          </rPr>
          <t>Lisbeth:</t>
        </r>
        <r>
          <rPr>
            <sz val="9"/>
            <color indexed="81"/>
            <rFont val="Tahoma"/>
            <family val="2"/>
          </rPr>
          <t xml:space="preserve">
Teknisk delegert
</t>
        </r>
      </text>
    </comment>
    <comment ref="E30" authorId="0">
      <text>
        <r>
          <rPr>
            <b/>
            <sz val="9"/>
            <color indexed="81"/>
            <rFont val="Tahoma"/>
            <family val="2"/>
          </rPr>
          <t>Trine Holter:</t>
        </r>
        <r>
          <rPr>
            <sz val="9"/>
            <color indexed="81"/>
            <rFont val="Tahoma"/>
            <family val="2"/>
          </rPr>
          <t xml:space="preserve">
Tråkkemaskin avskrives med kr 11.250 t.o.m. august 2018.</t>
        </r>
      </text>
    </comment>
    <comment ref="C42" authorId="0">
      <text>
        <r>
          <rPr>
            <b/>
            <sz val="9"/>
            <color indexed="81"/>
            <rFont val="Tahoma"/>
            <family val="2"/>
          </rPr>
          <t>Trine Holter:</t>
        </r>
        <r>
          <rPr>
            <sz val="9"/>
            <color indexed="81"/>
            <rFont val="Tahoma"/>
            <family val="2"/>
          </rPr>
          <t xml:space="preserve">
Div honorarer som ikke skal lønnsinnber.</t>
        </r>
      </text>
    </comment>
    <comment ref="I42" authorId="0">
      <text>
        <r>
          <rPr>
            <b/>
            <sz val="9"/>
            <color indexed="81"/>
            <rFont val="Tahoma"/>
            <family val="2"/>
          </rPr>
          <t>Trine Holter:</t>
        </r>
        <r>
          <rPr>
            <sz val="9"/>
            <color indexed="81"/>
            <rFont val="Tahoma"/>
            <family val="2"/>
          </rPr>
          <t xml:space="preserve">
prosjektering nytt idrettsanlegg - konsulentfaktura</t>
        </r>
      </text>
    </comment>
    <comment ref="J66" authorId="0">
      <text>
        <r>
          <rPr>
            <b/>
            <sz val="9"/>
            <color indexed="81"/>
            <rFont val="Tahoma"/>
            <charset val="1"/>
          </rPr>
          <t>Trine Holter:</t>
        </r>
        <r>
          <rPr>
            <sz val="9"/>
            <color indexed="81"/>
            <rFont val="Tahoma"/>
            <charset val="1"/>
          </rPr>
          <t xml:space="preserve">
Resultat = -147.440</t>
        </r>
      </text>
    </comment>
  </commentList>
</comments>
</file>

<file path=xl/sharedStrings.xml><?xml version="1.0" encoding="utf-8"?>
<sst xmlns="http://schemas.openxmlformats.org/spreadsheetml/2006/main" count="135" uniqueCount="135">
  <si>
    <t>BUDSJETT 2016</t>
  </si>
  <si>
    <t>BRØTTUM IL</t>
  </si>
  <si>
    <t>Fotball</t>
  </si>
  <si>
    <t>Trimgruppa</t>
  </si>
  <si>
    <t>Ski</t>
  </si>
  <si>
    <t>Barneidrett</t>
  </si>
  <si>
    <t>Aikido</t>
  </si>
  <si>
    <t>Arrangement</t>
  </si>
  <si>
    <t>Administrasjon</t>
  </si>
  <si>
    <t>Total</t>
  </si>
  <si>
    <t>3100</t>
  </si>
  <si>
    <t>Trenings-/spilleagift</t>
  </si>
  <si>
    <t>3101</t>
  </si>
  <si>
    <t>Sponsorinntekter, u/mva</t>
  </si>
  <si>
    <t>3102</t>
  </si>
  <si>
    <t>Sponsor Romjulsrenn/Sjusøritt</t>
  </si>
  <si>
    <t>3105</t>
  </si>
  <si>
    <t>Refusjoner samarbeidslag (Åsmarka)</t>
  </si>
  <si>
    <t>3110</t>
  </si>
  <si>
    <t>Egen andel</t>
  </si>
  <si>
    <t>3140</t>
  </si>
  <si>
    <t>Heiskort</t>
  </si>
  <si>
    <t>3150</t>
  </si>
  <si>
    <t>Startkontingent/deltakeravgift</t>
  </si>
  <si>
    <t>3202</t>
  </si>
  <si>
    <t>Kiosksalg</t>
  </si>
  <si>
    <t>3400</t>
  </si>
  <si>
    <t>Offentlig støtte / hovedlag</t>
  </si>
  <si>
    <t>3404</t>
  </si>
  <si>
    <t>Dugnadsinntekter</t>
  </si>
  <si>
    <t>3411</t>
  </si>
  <si>
    <t>Brevgiro aksjon</t>
  </si>
  <si>
    <t>3600</t>
  </si>
  <si>
    <t>Leieinntekter</t>
  </si>
  <si>
    <t>3700</t>
  </si>
  <si>
    <t>Sponsorinntekter pl</t>
  </si>
  <si>
    <t>3900</t>
  </si>
  <si>
    <t>Annen driftsrelatert inntekt</t>
  </si>
  <si>
    <t>3920</t>
  </si>
  <si>
    <t>Medlemskontingenter</t>
  </si>
  <si>
    <t>3975</t>
  </si>
  <si>
    <t>Grasrotandel</t>
  </si>
  <si>
    <t>3980</t>
  </si>
  <si>
    <t>Diverse inntekt</t>
  </si>
  <si>
    <t>Sum driftsinntekter</t>
  </si>
  <si>
    <t>4005</t>
  </si>
  <si>
    <t>Dommerutgifter</t>
  </si>
  <si>
    <t>4011</t>
  </si>
  <si>
    <t>Startkontingenter/påmeldinger</t>
  </si>
  <si>
    <t>4012</t>
  </si>
  <si>
    <t>Samlinger</t>
  </si>
  <si>
    <t>4110</t>
  </si>
  <si>
    <t>Premier</t>
  </si>
  <si>
    <t>4201</t>
  </si>
  <si>
    <t>Utgift arrangement</t>
  </si>
  <si>
    <t>4202</t>
  </si>
  <si>
    <t>Utgifter-innkjøp kiosksalg</t>
  </si>
  <si>
    <t>4215</t>
  </si>
  <si>
    <t>Materiell, dugnads salg</t>
  </si>
  <si>
    <t>Sum varekostnader</t>
  </si>
  <si>
    <t>5001</t>
  </si>
  <si>
    <t>Lønn</t>
  </si>
  <si>
    <t>Sum lønnskostnader</t>
  </si>
  <si>
    <t>6010</t>
  </si>
  <si>
    <t>Avskrivninger</t>
  </si>
  <si>
    <t>6300</t>
  </si>
  <si>
    <t>Leie hall, lokale, arena</t>
  </si>
  <si>
    <t>6320</t>
  </si>
  <si>
    <t>Renovasjon og slamtømming</t>
  </si>
  <si>
    <t>6340</t>
  </si>
  <si>
    <t>Lys og varme</t>
  </si>
  <si>
    <t>6491</t>
  </si>
  <si>
    <t>Brøyting</t>
  </si>
  <si>
    <t>6500</t>
  </si>
  <si>
    <t>Maskiner og utstyr</t>
  </si>
  <si>
    <t>6540</t>
  </si>
  <si>
    <t>Utstyr/inventar</t>
  </si>
  <si>
    <t>6560</t>
  </si>
  <si>
    <t>Rekvisita</t>
  </si>
  <si>
    <t>6600</t>
  </si>
  <si>
    <t>Vedlikehold bygg</t>
  </si>
  <si>
    <t>6620</t>
  </si>
  <si>
    <t>Vedlikehold maskiner/utstyr</t>
  </si>
  <si>
    <t>6630</t>
  </si>
  <si>
    <t>Vedlikehold anlegg</t>
  </si>
  <si>
    <t>6705</t>
  </si>
  <si>
    <t>Regnskapshonorar</t>
  </si>
  <si>
    <t>6790</t>
  </si>
  <si>
    <t>Trenerhonorar</t>
  </si>
  <si>
    <t>6804</t>
  </si>
  <si>
    <t>Data/edb-kostnader</t>
  </si>
  <si>
    <t>6809</t>
  </si>
  <si>
    <t>Diverse utgifter</t>
  </si>
  <si>
    <t>6860</t>
  </si>
  <si>
    <t>Møter, tilstelninger</t>
  </si>
  <si>
    <t>6940</t>
  </si>
  <si>
    <t>Porto</t>
  </si>
  <si>
    <t>7000</t>
  </si>
  <si>
    <t>Drivstoff maskiner</t>
  </si>
  <si>
    <t>7320</t>
  </si>
  <si>
    <t>Trykkekostsnader</t>
  </si>
  <si>
    <t>7401</t>
  </si>
  <si>
    <t>Overgangsgebyr spillere</t>
  </si>
  <si>
    <t>7410</t>
  </si>
  <si>
    <t>Kontingent krets, forbund</t>
  </si>
  <si>
    <t>7420</t>
  </si>
  <si>
    <t>Takkegaver</t>
  </si>
  <si>
    <t>7451</t>
  </si>
  <si>
    <t>Fotball mellomføring HL</t>
  </si>
  <si>
    <t>7452</t>
  </si>
  <si>
    <t>Skigruppa mellomføring HL</t>
  </si>
  <si>
    <t>7454</t>
  </si>
  <si>
    <t>Trim mellomføring HL</t>
  </si>
  <si>
    <t>7455</t>
  </si>
  <si>
    <t>Barneidrett mellomføring HL</t>
  </si>
  <si>
    <t>7456</t>
  </si>
  <si>
    <t>Aikido mellomføring HL</t>
  </si>
  <si>
    <t>7500</t>
  </si>
  <si>
    <t>Forsikringspremie</t>
  </si>
  <si>
    <t>7610</t>
  </si>
  <si>
    <t>Bevilgning/gaver</t>
  </si>
  <si>
    <t>7770</t>
  </si>
  <si>
    <t>Bank- og kortgebyr</t>
  </si>
  <si>
    <t>Sum driftskostnader</t>
  </si>
  <si>
    <t>Budsjettert resultat før finans</t>
  </si>
  <si>
    <t>8050</t>
  </si>
  <si>
    <t>Renteinntekter</t>
  </si>
  <si>
    <t>8150</t>
  </si>
  <si>
    <t>Rentekostnader</t>
  </si>
  <si>
    <t>8170</t>
  </si>
  <si>
    <t>Annen finanskostnad</t>
  </si>
  <si>
    <t>Sum finansinntekter og -kostnader</t>
  </si>
  <si>
    <t>8960</t>
  </si>
  <si>
    <t>Budsjettert totalresultat</t>
  </si>
  <si>
    <t>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</si>
</sst>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49" fontId="4" fillId="2" borderId="1" xfId="0" applyNumberFormat="1" applyFont="1" applyFill="1" applyBorder="1" applyAlignment="1">
      <alignment horizontal="left"/>
    </xf>
    <xf numFmtId="164" fontId="3" fillId="2" borderId="1" xfId="1" applyNumberFormat="1" applyFont="1" applyFill="1" applyBorder="1" applyAlignment="1">
      <alignment horizontal="center"/>
    </xf>
    <xf numFmtId="164" fontId="3" fillId="2" borderId="1" xfId="1" applyNumberFormat="1" applyFont="1" applyFill="1" applyBorder="1"/>
    <xf numFmtId="164" fontId="3" fillId="2" borderId="1" xfId="1" applyNumberFormat="1" applyFont="1" applyFill="1" applyBorder="1" applyAlignment="1"/>
    <xf numFmtId="49" fontId="0" fillId="0" borderId="1" xfId="0" applyNumberFormat="1" applyBorder="1" applyAlignment="1">
      <alignment horizontal="right"/>
    </xf>
    <xf numFmtId="49" fontId="0" fillId="0" borderId="1" xfId="0" applyNumberFormat="1" applyBorder="1" applyAlignment="1">
      <alignment horizontal="left"/>
    </xf>
    <xf numFmtId="164" fontId="0" fillId="0" borderId="1" xfId="1" applyNumberFormat="1" applyFont="1" applyBorder="1"/>
    <xf numFmtId="164" fontId="0" fillId="3" borderId="1" xfId="1" applyNumberFormat="1" applyFont="1" applyFill="1" applyBorder="1"/>
    <xf numFmtId="164" fontId="0" fillId="4" borderId="1" xfId="1" applyNumberFormat="1" applyFont="1" applyFill="1" applyBorder="1"/>
    <xf numFmtId="49" fontId="0" fillId="4" borderId="1" xfId="0" applyNumberFormat="1" applyFill="1" applyBorder="1" applyAlignment="1">
      <alignment horizontal="right"/>
    </xf>
    <xf numFmtId="49" fontId="0" fillId="4" borderId="1" xfId="0" applyNumberFormat="1" applyFill="1" applyBorder="1" applyAlignment="1">
      <alignment horizontal="left"/>
    </xf>
    <xf numFmtId="164" fontId="3" fillId="0" borderId="1" xfId="1" applyNumberFormat="1" applyFont="1" applyBorder="1"/>
    <xf numFmtId="49" fontId="5" fillId="2" borderId="1" xfId="0" applyNumberFormat="1" applyFont="1" applyFill="1" applyBorder="1" applyAlignment="1">
      <alignment horizontal="left"/>
    </xf>
    <xf numFmtId="164" fontId="5" fillId="3" borderId="1" xfId="1" applyNumberFormat="1" applyFont="1" applyFill="1" applyBorder="1"/>
    <xf numFmtId="17" fontId="0" fillId="0" borderId="0" xfId="0" applyNumberFormat="1"/>
    <xf numFmtId="3" fontId="0" fillId="0" borderId="0" xfId="0" applyNumberFormat="1"/>
    <xf numFmtId="164" fontId="5" fillId="2" borderId="1" xfId="1" applyNumberFormat="1" applyFont="1" applyFill="1" applyBorder="1"/>
    <xf numFmtId="164" fontId="5" fillId="0" borderId="1" xfId="1" applyNumberFormat="1" applyFont="1" applyFill="1" applyBorder="1"/>
    <xf numFmtId="0" fontId="5" fillId="0" borderId="0" xfId="0" applyFont="1" applyFill="1"/>
    <xf numFmtId="49" fontId="3" fillId="2" borderId="1" xfId="0" applyNumberFormat="1" applyFont="1" applyFill="1" applyBorder="1" applyAlignment="1">
      <alignment horizontal="right"/>
    </xf>
    <xf numFmtId="49" fontId="3" fillId="2" borderId="1" xfId="0" applyNumberFormat="1" applyFont="1" applyFill="1" applyBorder="1" applyAlignment="1">
      <alignment horizontal="left"/>
    </xf>
    <xf numFmtId="164" fontId="0" fillId="0" borderId="1" xfId="1" applyNumberFormat="1" applyFont="1" applyFill="1" applyBorder="1"/>
    <xf numFmtId="164" fontId="6" fillId="0" borderId="1" xfId="1" applyNumberFormat="1" applyFont="1" applyFill="1" applyBorder="1"/>
    <xf numFmtId="164" fontId="1" fillId="0" borderId="1" xfId="1" applyNumberFormat="1" applyFont="1" applyBorder="1"/>
    <xf numFmtId="49" fontId="2" fillId="3" borderId="1" xfId="0" applyNumberFormat="1" applyFont="1" applyFill="1" applyBorder="1" applyAlignment="1">
      <alignment horizontal="left"/>
    </xf>
    <xf numFmtId="164" fontId="2" fillId="3" borderId="1" xfId="1" applyNumberFormat="1" applyFont="1" applyFill="1" applyBorder="1"/>
    <xf numFmtId="0" fontId="5" fillId="2" borderId="1" xfId="0" applyFont="1" applyFill="1" applyBorder="1"/>
    <xf numFmtId="49" fontId="2" fillId="3" borderId="1" xfId="0" applyNumberFormat="1" applyFont="1" applyFill="1" applyBorder="1" applyAlignment="1">
      <alignment horizontal="right"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left"/>
    </xf>
    <xf numFmtId="164" fontId="0" fillId="0" borderId="0" xfId="1" applyNumberFormat="1" applyFont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745373"/>
  <sheetViews>
    <sheetView tabSelected="1" workbookViewId="0">
      <selection sqref="A1:XFD1048576"/>
    </sheetView>
  </sheetViews>
  <sheetFormatPr baseColWidth="10" defaultRowHeight="15" x14ac:dyDescent="0.25"/>
  <cols>
    <col min="1" max="1" width="15.5703125" style="29" bestFit="1" customWidth="1"/>
    <col min="2" max="2" width="34.85546875" style="30" bestFit="1" customWidth="1"/>
    <col min="3" max="3" width="12.5703125" style="31" bestFit="1" customWidth="1"/>
    <col min="4" max="4" width="12.28515625" style="31" bestFit="1" customWidth="1"/>
    <col min="5" max="5" width="13.42578125" style="31" customWidth="1"/>
    <col min="6" max="7" width="11.7109375" style="31" bestFit="1" customWidth="1"/>
    <col min="8" max="8" width="12.5703125" style="31" customWidth="1"/>
    <col min="9" max="9" width="14.28515625" style="31" customWidth="1"/>
    <col min="10" max="10" width="13.28515625" style="31" bestFit="1" customWidth="1"/>
  </cols>
  <sheetData>
    <row r="1" spans="1:10" ht="15.75" x14ac:dyDescent="0.2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4" t="s">
        <v>7</v>
      </c>
      <c r="I1" s="4" t="s">
        <v>8</v>
      </c>
      <c r="J1" s="2" t="s">
        <v>9</v>
      </c>
    </row>
    <row r="2" spans="1:10" x14ac:dyDescent="0.25">
      <c r="A2" s="5" t="s">
        <v>10</v>
      </c>
      <c r="B2" s="6" t="s">
        <v>11</v>
      </c>
      <c r="C2" s="7">
        <v>165000</v>
      </c>
      <c r="D2" s="7">
        <v>80000</v>
      </c>
      <c r="E2" s="7">
        <v>31250</v>
      </c>
      <c r="F2" s="7">
        <v>5000</v>
      </c>
      <c r="G2" s="7">
        <v>9000</v>
      </c>
      <c r="H2" s="7"/>
      <c r="I2" s="7"/>
      <c r="J2" s="8">
        <f>SUM(C2:I2)</f>
        <v>290250</v>
      </c>
    </row>
    <row r="3" spans="1:10" x14ac:dyDescent="0.25">
      <c r="A3" s="5" t="s">
        <v>12</v>
      </c>
      <c r="B3" s="6" t="s">
        <v>13</v>
      </c>
      <c r="C3" s="9">
        <v>0</v>
      </c>
      <c r="D3" s="7">
        <v>0</v>
      </c>
      <c r="E3" s="7"/>
      <c r="F3" s="7"/>
      <c r="G3" s="7"/>
      <c r="H3" s="7"/>
      <c r="I3" s="7"/>
      <c r="J3" s="8">
        <f t="shared" ref="J3:J65" si="0">SUM(C3:I3)</f>
        <v>0</v>
      </c>
    </row>
    <row r="4" spans="1:10" x14ac:dyDescent="0.25">
      <c r="A4" s="10" t="s">
        <v>14</v>
      </c>
      <c r="B4" s="11" t="s">
        <v>15</v>
      </c>
      <c r="C4" s="7">
        <v>0</v>
      </c>
      <c r="D4" s="7">
        <v>0</v>
      </c>
      <c r="E4" s="7"/>
      <c r="F4" s="7"/>
      <c r="G4" s="7"/>
      <c r="H4" s="7"/>
      <c r="I4" s="7"/>
      <c r="J4" s="8">
        <f t="shared" si="0"/>
        <v>0</v>
      </c>
    </row>
    <row r="5" spans="1:10" x14ac:dyDescent="0.25">
      <c r="A5" s="5" t="s">
        <v>16</v>
      </c>
      <c r="B5" s="6" t="s">
        <v>17</v>
      </c>
      <c r="C5" s="7">
        <v>6000</v>
      </c>
      <c r="D5" s="7">
        <v>0</v>
      </c>
      <c r="E5" s="7"/>
      <c r="F5" s="7"/>
      <c r="G5" s="7"/>
      <c r="H5" s="7"/>
      <c r="I5" s="7"/>
      <c r="J5" s="8">
        <f t="shared" si="0"/>
        <v>6000</v>
      </c>
    </row>
    <row r="6" spans="1:10" x14ac:dyDescent="0.25">
      <c r="A6" s="5" t="s">
        <v>18</v>
      </c>
      <c r="B6" s="6" t="s">
        <v>19</v>
      </c>
      <c r="C6" s="7"/>
      <c r="D6" s="7">
        <v>0</v>
      </c>
      <c r="E6" s="7"/>
      <c r="F6" s="7"/>
      <c r="G6" s="7"/>
      <c r="H6" s="7"/>
      <c r="I6" s="7"/>
      <c r="J6" s="8">
        <f t="shared" si="0"/>
        <v>0</v>
      </c>
    </row>
    <row r="7" spans="1:10" x14ac:dyDescent="0.25">
      <c r="A7" s="5" t="s">
        <v>20</v>
      </c>
      <c r="B7" s="6" t="s">
        <v>21</v>
      </c>
      <c r="C7" s="7"/>
      <c r="D7" s="7">
        <v>0</v>
      </c>
      <c r="E7" s="7">
        <v>39000</v>
      </c>
      <c r="F7" s="7"/>
      <c r="G7" s="7"/>
      <c r="H7" s="7"/>
      <c r="I7" s="7"/>
      <c r="J7" s="8">
        <f t="shared" si="0"/>
        <v>39000</v>
      </c>
    </row>
    <row r="8" spans="1:10" x14ac:dyDescent="0.25">
      <c r="A8" s="5" t="s">
        <v>22</v>
      </c>
      <c r="B8" s="6" t="s">
        <v>23</v>
      </c>
      <c r="C8" s="7">
        <v>15000</v>
      </c>
      <c r="D8" s="7">
        <v>7000</v>
      </c>
      <c r="E8" s="7">
        <v>15000</v>
      </c>
      <c r="F8" s="7"/>
      <c r="G8" s="7"/>
      <c r="H8" s="7">
        <v>145000</v>
      </c>
      <c r="I8" s="7"/>
      <c r="J8" s="8">
        <f t="shared" si="0"/>
        <v>182000</v>
      </c>
    </row>
    <row r="9" spans="1:10" x14ac:dyDescent="0.25">
      <c r="A9" s="5" t="s">
        <v>24</v>
      </c>
      <c r="B9" s="6" t="s">
        <v>25</v>
      </c>
      <c r="C9" s="7">
        <v>55000</v>
      </c>
      <c r="D9" s="7">
        <v>0</v>
      </c>
      <c r="E9" s="7">
        <v>9000</v>
      </c>
      <c r="F9" s="7"/>
      <c r="G9" s="7"/>
      <c r="H9" s="7"/>
      <c r="I9" s="7"/>
      <c r="J9" s="8">
        <f t="shared" si="0"/>
        <v>64000</v>
      </c>
    </row>
    <row r="10" spans="1:10" x14ac:dyDescent="0.25">
      <c r="A10" s="5" t="s">
        <v>26</v>
      </c>
      <c r="B10" s="6" t="s">
        <v>27</v>
      </c>
      <c r="C10" s="7">
        <v>0</v>
      </c>
      <c r="D10" s="7">
        <v>0</v>
      </c>
      <c r="E10" s="7">
        <v>20000</v>
      </c>
      <c r="F10" s="12"/>
      <c r="G10" s="7"/>
      <c r="H10" s="7"/>
      <c r="I10" s="7">
        <v>150000</v>
      </c>
      <c r="J10" s="8">
        <f t="shared" si="0"/>
        <v>170000</v>
      </c>
    </row>
    <row r="11" spans="1:10" x14ac:dyDescent="0.25">
      <c r="A11" s="5" t="s">
        <v>28</v>
      </c>
      <c r="B11" s="6" t="s">
        <v>29</v>
      </c>
      <c r="C11" s="7">
        <v>50000</v>
      </c>
      <c r="D11" s="7">
        <v>0</v>
      </c>
      <c r="E11" s="7">
        <v>30000</v>
      </c>
      <c r="F11" s="7">
        <v>5000</v>
      </c>
      <c r="G11" s="7"/>
      <c r="H11" s="7"/>
      <c r="I11" s="7"/>
      <c r="J11" s="8">
        <f t="shared" si="0"/>
        <v>85000</v>
      </c>
    </row>
    <row r="12" spans="1:10" x14ac:dyDescent="0.25">
      <c r="A12" s="5" t="s">
        <v>30</v>
      </c>
      <c r="B12" s="6" t="s">
        <v>31</v>
      </c>
      <c r="C12" s="7">
        <v>0</v>
      </c>
      <c r="D12" s="7"/>
      <c r="E12" s="7">
        <v>3000</v>
      </c>
      <c r="F12" s="7"/>
      <c r="G12" s="7"/>
      <c r="H12" s="7"/>
      <c r="I12" s="7"/>
      <c r="J12" s="8">
        <f t="shared" si="0"/>
        <v>3000</v>
      </c>
    </row>
    <row r="13" spans="1:10" x14ac:dyDescent="0.25">
      <c r="A13" s="5" t="s">
        <v>32</v>
      </c>
      <c r="B13" s="6" t="s">
        <v>33</v>
      </c>
      <c r="C13" s="7">
        <v>0</v>
      </c>
      <c r="D13" s="7"/>
      <c r="E13" s="7">
        <v>1000</v>
      </c>
      <c r="F13" s="7"/>
      <c r="G13" s="7"/>
      <c r="H13" s="7"/>
      <c r="I13" s="7"/>
      <c r="J13" s="8">
        <f t="shared" si="0"/>
        <v>1000</v>
      </c>
    </row>
    <row r="14" spans="1:10" x14ac:dyDescent="0.25">
      <c r="A14" s="5" t="s">
        <v>34</v>
      </c>
      <c r="B14" s="6" t="s">
        <v>35</v>
      </c>
      <c r="C14" s="7">
        <v>0</v>
      </c>
      <c r="D14" s="7">
        <v>0</v>
      </c>
      <c r="E14" s="7"/>
      <c r="F14" s="12"/>
      <c r="G14" s="7"/>
      <c r="H14" s="7"/>
      <c r="I14" s="7">
        <v>230000</v>
      </c>
      <c r="J14" s="8">
        <f t="shared" si="0"/>
        <v>230000</v>
      </c>
    </row>
    <row r="15" spans="1:10" x14ac:dyDescent="0.25">
      <c r="A15" s="5" t="s">
        <v>36</v>
      </c>
      <c r="B15" s="6" t="s">
        <v>37</v>
      </c>
      <c r="C15" s="7">
        <v>0</v>
      </c>
      <c r="D15" s="7"/>
      <c r="E15" s="7">
        <v>60000</v>
      </c>
      <c r="F15" s="12"/>
      <c r="G15" s="7"/>
      <c r="H15" s="7"/>
      <c r="I15" s="7">
        <v>50000</v>
      </c>
      <c r="J15" s="8">
        <f t="shared" si="0"/>
        <v>110000</v>
      </c>
    </row>
    <row r="16" spans="1:10" x14ac:dyDescent="0.25">
      <c r="A16" s="5" t="s">
        <v>38</v>
      </c>
      <c r="B16" s="6" t="s">
        <v>39</v>
      </c>
      <c r="C16" s="7">
        <v>0</v>
      </c>
      <c r="D16" s="7">
        <v>0</v>
      </c>
      <c r="E16" s="7"/>
      <c r="F16" s="12"/>
      <c r="G16" s="7"/>
      <c r="H16" s="7"/>
      <c r="I16" s="7">
        <v>50000</v>
      </c>
      <c r="J16" s="8">
        <f>SUM(C16:I16)</f>
        <v>50000</v>
      </c>
    </row>
    <row r="17" spans="1:12" x14ac:dyDescent="0.25">
      <c r="A17" s="5" t="s">
        <v>40</v>
      </c>
      <c r="B17" s="6" t="s">
        <v>41</v>
      </c>
      <c r="C17" s="9">
        <v>0</v>
      </c>
      <c r="D17" s="7">
        <v>0</v>
      </c>
      <c r="E17" s="7"/>
      <c r="F17" s="12"/>
      <c r="G17" s="7"/>
      <c r="H17" s="7"/>
      <c r="I17" s="7">
        <v>45000</v>
      </c>
      <c r="J17" s="8">
        <f t="shared" si="0"/>
        <v>45000</v>
      </c>
    </row>
    <row r="18" spans="1:12" x14ac:dyDescent="0.25">
      <c r="A18" s="5" t="s">
        <v>42</v>
      </c>
      <c r="B18" s="6" t="s">
        <v>43</v>
      </c>
      <c r="C18" s="7">
        <v>4000</v>
      </c>
      <c r="D18" s="12">
        <v>0</v>
      </c>
      <c r="E18" s="7">
        <v>166660</v>
      </c>
      <c r="F18" s="12"/>
      <c r="G18" s="12"/>
      <c r="H18" s="7"/>
      <c r="I18" s="7"/>
      <c r="J18" s="8">
        <f t="shared" si="0"/>
        <v>170660</v>
      </c>
    </row>
    <row r="19" spans="1:12" x14ac:dyDescent="0.25">
      <c r="A19" s="13"/>
      <c r="B19" s="13" t="s">
        <v>44</v>
      </c>
      <c r="C19" s="3">
        <f>SUM(C2:C18)</f>
        <v>295000</v>
      </c>
      <c r="D19" s="3">
        <f t="shared" ref="D19:I19" si="1">SUM(D2:D18)</f>
        <v>87000</v>
      </c>
      <c r="E19" s="3">
        <f t="shared" si="1"/>
        <v>374910</v>
      </c>
      <c r="F19" s="3">
        <f t="shared" si="1"/>
        <v>10000</v>
      </c>
      <c r="G19" s="3">
        <f t="shared" si="1"/>
        <v>9000</v>
      </c>
      <c r="H19" s="3">
        <f t="shared" si="1"/>
        <v>145000</v>
      </c>
      <c r="I19" s="3">
        <f t="shared" si="1"/>
        <v>525000</v>
      </c>
      <c r="J19" s="14">
        <f>SUM(C19:I19)</f>
        <v>1445910</v>
      </c>
      <c r="L19" s="15"/>
    </row>
    <row r="20" spans="1:12" x14ac:dyDescent="0.25">
      <c r="A20" s="5" t="s">
        <v>45</v>
      </c>
      <c r="B20" s="6" t="s">
        <v>46</v>
      </c>
      <c r="C20" s="7">
        <v>29000</v>
      </c>
      <c r="D20" s="7">
        <v>0</v>
      </c>
      <c r="E20" s="7"/>
      <c r="F20" s="7"/>
      <c r="G20" s="7"/>
      <c r="H20" s="7"/>
      <c r="I20" s="7"/>
      <c r="J20" s="8">
        <f t="shared" si="0"/>
        <v>29000</v>
      </c>
    </row>
    <row r="21" spans="1:12" x14ac:dyDescent="0.25">
      <c r="A21" s="5" t="s">
        <v>47</v>
      </c>
      <c r="B21" s="6" t="s">
        <v>48</v>
      </c>
      <c r="C21" s="7">
        <v>35000</v>
      </c>
      <c r="D21" s="7">
        <v>0</v>
      </c>
      <c r="E21" s="7">
        <v>45000</v>
      </c>
      <c r="F21" s="7"/>
      <c r="G21" s="7">
        <v>3000</v>
      </c>
      <c r="H21" s="7"/>
      <c r="I21" s="7"/>
      <c r="J21" s="8">
        <f t="shared" si="0"/>
        <v>83000</v>
      </c>
    </row>
    <row r="22" spans="1:12" x14ac:dyDescent="0.25">
      <c r="A22" s="5" t="s">
        <v>49</v>
      </c>
      <c r="B22" s="6" t="s">
        <v>50</v>
      </c>
      <c r="C22" s="7">
        <v>2000</v>
      </c>
      <c r="D22" s="7">
        <v>5000</v>
      </c>
      <c r="E22" s="7">
        <v>100000</v>
      </c>
      <c r="F22" s="7"/>
      <c r="G22" s="7">
        <v>1000</v>
      </c>
      <c r="H22" s="7"/>
      <c r="I22" s="7"/>
      <c r="J22" s="8">
        <f t="shared" si="0"/>
        <v>108000</v>
      </c>
    </row>
    <row r="23" spans="1:12" x14ac:dyDescent="0.25">
      <c r="A23" s="5" t="s">
        <v>51</v>
      </c>
      <c r="B23" s="6" t="s">
        <v>52</v>
      </c>
      <c r="C23" s="7">
        <v>4000</v>
      </c>
      <c r="D23" s="7">
        <v>5000</v>
      </c>
      <c r="E23" s="7">
        <v>20000</v>
      </c>
      <c r="F23" s="7">
        <v>1000</v>
      </c>
      <c r="G23" s="7"/>
      <c r="H23" s="16">
        <v>29000</v>
      </c>
      <c r="I23" s="7"/>
      <c r="J23" s="8">
        <f t="shared" si="0"/>
        <v>59000</v>
      </c>
    </row>
    <row r="24" spans="1:12" x14ac:dyDescent="0.25">
      <c r="A24" s="5" t="s">
        <v>53</v>
      </c>
      <c r="B24" s="6" t="s">
        <v>54</v>
      </c>
      <c r="C24" s="7">
        <v>10000</v>
      </c>
      <c r="D24" s="7">
        <v>0</v>
      </c>
      <c r="E24" s="7">
        <v>1000</v>
      </c>
      <c r="F24" s="7">
        <v>1000</v>
      </c>
      <c r="G24" s="7">
        <v>1000</v>
      </c>
      <c r="H24" s="16">
        <v>47000</v>
      </c>
      <c r="I24" s="7"/>
      <c r="J24" s="8">
        <f t="shared" si="0"/>
        <v>60000</v>
      </c>
    </row>
    <row r="25" spans="1:12" x14ac:dyDescent="0.25">
      <c r="A25" s="5" t="s">
        <v>55</v>
      </c>
      <c r="B25" s="6" t="s">
        <v>56</v>
      </c>
      <c r="C25" s="7">
        <v>35000</v>
      </c>
      <c r="D25" s="7">
        <v>0</v>
      </c>
      <c r="E25" s="7">
        <v>7000</v>
      </c>
      <c r="F25" s="7"/>
      <c r="G25" s="7"/>
      <c r="H25" s="7"/>
      <c r="I25" s="7"/>
      <c r="J25" s="8">
        <f>SUM(C25:I25)</f>
        <v>42000</v>
      </c>
    </row>
    <row r="26" spans="1:12" x14ac:dyDescent="0.25">
      <c r="A26" s="5" t="s">
        <v>57</v>
      </c>
      <c r="B26" s="6" t="s">
        <v>58</v>
      </c>
      <c r="C26" s="7">
        <v>28000</v>
      </c>
      <c r="D26" s="7">
        <v>0</v>
      </c>
      <c r="E26" s="7"/>
      <c r="F26" s="7"/>
      <c r="G26" s="7"/>
      <c r="H26" s="7"/>
      <c r="I26" s="7"/>
      <c r="J26" s="8">
        <f t="shared" si="0"/>
        <v>28000</v>
      </c>
    </row>
    <row r="27" spans="1:12" x14ac:dyDescent="0.25">
      <c r="A27" s="13"/>
      <c r="B27" s="13" t="s">
        <v>59</v>
      </c>
      <c r="C27" s="17">
        <f>SUM(C20:C26)</f>
        <v>143000</v>
      </c>
      <c r="D27" s="17">
        <f t="shared" ref="D27:I27" si="2">SUM(D20:D26)</f>
        <v>10000</v>
      </c>
      <c r="E27" s="17">
        <f t="shared" si="2"/>
        <v>173000</v>
      </c>
      <c r="F27" s="17">
        <f t="shared" si="2"/>
        <v>2000</v>
      </c>
      <c r="G27" s="17">
        <f t="shared" si="2"/>
        <v>5000</v>
      </c>
      <c r="H27" s="17">
        <f t="shared" si="2"/>
        <v>76000</v>
      </c>
      <c r="I27" s="17">
        <f t="shared" si="2"/>
        <v>0</v>
      </c>
      <c r="J27" s="14">
        <f>SUM(C27:I27)</f>
        <v>409000</v>
      </c>
    </row>
    <row r="28" spans="1:12" s="19" customFormat="1" x14ac:dyDescent="0.25">
      <c r="A28" s="5" t="s">
        <v>60</v>
      </c>
      <c r="B28" s="6" t="s">
        <v>61</v>
      </c>
      <c r="C28" s="7"/>
      <c r="D28" s="7">
        <v>18000</v>
      </c>
      <c r="E28" s="18"/>
      <c r="F28" s="7"/>
      <c r="G28" s="7"/>
      <c r="H28" s="18"/>
      <c r="I28" s="18"/>
      <c r="J28" s="8">
        <f t="shared" si="0"/>
        <v>18000</v>
      </c>
    </row>
    <row r="29" spans="1:12" s="19" customFormat="1" x14ac:dyDescent="0.25">
      <c r="A29" s="20"/>
      <c r="B29" s="21" t="s">
        <v>62</v>
      </c>
      <c r="C29" s="3">
        <f t="shared" ref="C29:I29" si="3">SUM(C28)</f>
        <v>0</v>
      </c>
      <c r="D29" s="3">
        <f t="shared" si="3"/>
        <v>18000</v>
      </c>
      <c r="E29" s="3">
        <f t="shared" si="3"/>
        <v>0</v>
      </c>
      <c r="F29" s="3">
        <f t="shared" si="3"/>
        <v>0</v>
      </c>
      <c r="G29" s="3">
        <f t="shared" si="3"/>
        <v>0</v>
      </c>
      <c r="H29" s="3">
        <f t="shared" si="3"/>
        <v>0</v>
      </c>
      <c r="I29" s="3">
        <f t="shared" si="3"/>
        <v>0</v>
      </c>
      <c r="J29" s="14">
        <f t="shared" si="0"/>
        <v>18000</v>
      </c>
    </row>
    <row r="30" spans="1:12" x14ac:dyDescent="0.25">
      <c r="A30" s="5" t="s">
        <v>63</v>
      </c>
      <c r="B30" s="6" t="s">
        <v>64</v>
      </c>
      <c r="C30" s="7">
        <v>0</v>
      </c>
      <c r="D30" s="7">
        <v>0</v>
      </c>
      <c r="E30" s="7">
        <f>135000+9500</f>
        <v>144500</v>
      </c>
      <c r="F30" s="7"/>
      <c r="G30" s="7"/>
      <c r="H30" s="7"/>
      <c r="I30" s="7"/>
      <c r="J30" s="8">
        <f t="shared" si="0"/>
        <v>144500</v>
      </c>
    </row>
    <row r="31" spans="1:12" x14ac:dyDescent="0.25">
      <c r="A31" s="5" t="s">
        <v>65</v>
      </c>
      <c r="B31" s="6" t="s">
        <v>66</v>
      </c>
      <c r="C31" s="7">
        <v>120000</v>
      </c>
      <c r="D31" s="7">
        <v>32000</v>
      </c>
      <c r="E31" s="7"/>
      <c r="F31" s="7">
        <v>7000</v>
      </c>
      <c r="G31" s="7"/>
      <c r="H31" s="7"/>
      <c r="I31" s="7"/>
      <c r="J31" s="8">
        <f t="shared" si="0"/>
        <v>159000</v>
      </c>
    </row>
    <row r="32" spans="1:12" x14ac:dyDescent="0.25">
      <c r="A32" s="5" t="s">
        <v>67</v>
      </c>
      <c r="B32" s="6" t="s">
        <v>68</v>
      </c>
      <c r="C32" s="7">
        <v>0</v>
      </c>
      <c r="D32" s="7">
        <v>0</v>
      </c>
      <c r="E32" s="7"/>
      <c r="F32" s="7"/>
      <c r="G32" s="7"/>
      <c r="H32" s="7"/>
      <c r="I32" s="7">
        <v>8500</v>
      </c>
      <c r="J32" s="8">
        <f t="shared" si="0"/>
        <v>8500</v>
      </c>
    </row>
    <row r="33" spans="1:10" x14ac:dyDescent="0.25">
      <c r="A33" s="5" t="s">
        <v>69</v>
      </c>
      <c r="B33" s="6" t="s">
        <v>70</v>
      </c>
      <c r="C33" s="7">
        <v>0</v>
      </c>
      <c r="D33" s="7">
        <v>0</v>
      </c>
      <c r="E33" s="7">
        <v>30000</v>
      </c>
      <c r="F33" s="7"/>
      <c r="G33" s="7"/>
      <c r="H33" s="7"/>
      <c r="I33" s="7">
        <v>47000</v>
      </c>
      <c r="J33" s="8">
        <f t="shared" si="0"/>
        <v>77000</v>
      </c>
    </row>
    <row r="34" spans="1:10" x14ac:dyDescent="0.25">
      <c r="A34" s="5" t="s">
        <v>71</v>
      </c>
      <c r="B34" s="6" t="s">
        <v>72</v>
      </c>
      <c r="C34" s="7">
        <v>0</v>
      </c>
      <c r="D34" s="7">
        <v>0</v>
      </c>
      <c r="E34" s="7">
        <v>5000</v>
      </c>
      <c r="F34" s="7"/>
      <c r="G34" s="7"/>
      <c r="H34" s="7"/>
      <c r="I34" s="7">
        <v>3000</v>
      </c>
      <c r="J34" s="8">
        <f t="shared" si="0"/>
        <v>8000</v>
      </c>
    </row>
    <row r="35" spans="1:10" x14ac:dyDescent="0.25">
      <c r="A35" s="5" t="s">
        <v>73</v>
      </c>
      <c r="B35" s="6" t="s">
        <v>74</v>
      </c>
      <c r="C35" s="7">
        <v>0</v>
      </c>
      <c r="D35" s="7">
        <v>0</v>
      </c>
      <c r="E35" s="7"/>
      <c r="F35" s="7"/>
      <c r="G35" s="7"/>
      <c r="H35" s="7"/>
      <c r="I35" s="7"/>
      <c r="J35" s="8">
        <f>SUM(C35:I35)</f>
        <v>0</v>
      </c>
    </row>
    <row r="36" spans="1:10" x14ac:dyDescent="0.25">
      <c r="A36" s="5" t="s">
        <v>75</v>
      </c>
      <c r="B36" s="6" t="s">
        <v>76</v>
      </c>
      <c r="C36" s="7">
        <f>50000+20000</f>
        <v>70000</v>
      </c>
      <c r="D36" s="7">
        <v>6000</v>
      </c>
      <c r="E36" s="7">
        <v>25000</v>
      </c>
      <c r="F36" s="7"/>
      <c r="G36" s="7">
        <v>2000</v>
      </c>
      <c r="H36" s="7"/>
      <c r="I36" s="7">
        <v>35000</v>
      </c>
      <c r="J36" s="8">
        <f t="shared" si="0"/>
        <v>138000</v>
      </c>
    </row>
    <row r="37" spans="1:10" x14ac:dyDescent="0.25">
      <c r="A37" s="5" t="s">
        <v>77</v>
      </c>
      <c r="B37" s="6" t="s">
        <v>78</v>
      </c>
      <c r="C37" s="7">
        <v>10000</v>
      </c>
      <c r="D37" s="7">
        <v>1000</v>
      </c>
      <c r="E37" s="7"/>
      <c r="F37" s="7"/>
      <c r="G37" s="7"/>
      <c r="H37" s="7"/>
      <c r="I37" s="7">
        <v>2000</v>
      </c>
      <c r="J37" s="8">
        <f t="shared" si="0"/>
        <v>13000</v>
      </c>
    </row>
    <row r="38" spans="1:10" x14ac:dyDescent="0.25">
      <c r="A38" s="5" t="s">
        <v>79</v>
      </c>
      <c r="B38" s="6" t="s">
        <v>80</v>
      </c>
      <c r="C38" s="7">
        <v>0</v>
      </c>
      <c r="D38" s="7">
        <v>0</v>
      </c>
      <c r="E38" s="7"/>
      <c r="F38" s="7"/>
      <c r="G38" s="7"/>
      <c r="H38" s="7"/>
      <c r="I38" s="7">
        <v>10000</v>
      </c>
      <c r="J38" s="8">
        <f t="shared" si="0"/>
        <v>10000</v>
      </c>
    </row>
    <row r="39" spans="1:10" x14ac:dyDescent="0.25">
      <c r="A39" s="5" t="s">
        <v>81</v>
      </c>
      <c r="B39" s="6" t="s">
        <v>82</v>
      </c>
      <c r="C39" s="7">
        <v>3000</v>
      </c>
      <c r="D39" s="7">
        <v>0</v>
      </c>
      <c r="E39" s="7">
        <v>40000</v>
      </c>
      <c r="F39" s="7"/>
      <c r="G39" s="7"/>
      <c r="H39" s="7"/>
      <c r="I39" s="7"/>
      <c r="J39" s="8">
        <f t="shared" si="0"/>
        <v>43000</v>
      </c>
    </row>
    <row r="40" spans="1:10" x14ac:dyDescent="0.25">
      <c r="A40" s="5" t="s">
        <v>83</v>
      </c>
      <c r="B40" s="6" t="s">
        <v>84</v>
      </c>
      <c r="C40" s="7">
        <v>15000</v>
      </c>
      <c r="D40" s="7">
        <v>0</v>
      </c>
      <c r="E40" s="7">
        <v>110000</v>
      </c>
      <c r="F40" s="7"/>
      <c r="G40" s="7"/>
      <c r="H40" s="7"/>
      <c r="I40" s="7">
        <v>45000</v>
      </c>
      <c r="J40" s="8">
        <f t="shared" si="0"/>
        <v>170000</v>
      </c>
    </row>
    <row r="41" spans="1:10" x14ac:dyDescent="0.25">
      <c r="A41" s="5" t="s">
        <v>85</v>
      </c>
      <c r="B41" s="6" t="s">
        <v>86</v>
      </c>
      <c r="C41" s="7">
        <v>0</v>
      </c>
      <c r="D41" s="7">
        <v>0</v>
      </c>
      <c r="E41" s="7"/>
      <c r="F41" s="7"/>
      <c r="G41" s="7"/>
      <c r="H41" s="7"/>
      <c r="I41" s="7">
        <v>75000</v>
      </c>
      <c r="J41" s="8">
        <f t="shared" si="0"/>
        <v>75000</v>
      </c>
    </row>
    <row r="42" spans="1:10" x14ac:dyDescent="0.25">
      <c r="A42" s="5" t="s">
        <v>87</v>
      </c>
      <c r="B42" s="6" t="s">
        <v>88</v>
      </c>
      <c r="C42" s="7">
        <v>40500</v>
      </c>
      <c r="D42" s="7">
        <v>17000</v>
      </c>
      <c r="E42" s="7"/>
      <c r="F42" s="7"/>
      <c r="G42" s="7"/>
      <c r="H42" s="7"/>
      <c r="I42" s="7">
        <v>50000</v>
      </c>
      <c r="J42" s="8">
        <f t="shared" si="0"/>
        <v>107500</v>
      </c>
    </row>
    <row r="43" spans="1:10" x14ac:dyDescent="0.25">
      <c r="A43" s="5" t="s">
        <v>89</v>
      </c>
      <c r="B43" s="6" t="s">
        <v>90</v>
      </c>
      <c r="C43" s="7">
        <v>0</v>
      </c>
      <c r="D43" s="7">
        <v>0</v>
      </c>
      <c r="E43" s="7">
        <v>1000</v>
      </c>
      <c r="F43" s="7"/>
      <c r="G43" s="7"/>
      <c r="H43" s="7"/>
      <c r="I43" s="7">
        <v>10000</v>
      </c>
      <c r="J43" s="8">
        <f t="shared" si="0"/>
        <v>11000</v>
      </c>
    </row>
    <row r="44" spans="1:10" x14ac:dyDescent="0.25">
      <c r="A44" s="5" t="s">
        <v>91</v>
      </c>
      <c r="B44" s="6" t="s">
        <v>92</v>
      </c>
      <c r="C44" s="7">
        <v>0</v>
      </c>
      <c r="D44" s="7">
        <v>1000</v>
      </c>
      <c r="E44" s="7">
        <v>14000</v>
      </c>
      <c r="F44" s="7"/>
      <c r="G44" s="7"/>
      <c r="H44" s="7">
        <v>2000</v>
      </c>
      <c r="I44" s="7">
        <v>2000</v>
      </c>
      <c r="J44" s="8">
        <f t="shared" si="0"/>
        <v>19000</v>
      </c>
    </row>
    <row r="45" spans="1:10" x14ac:dyDescent="0.25">
      <c r="A45" s="5" t="s">
        <v>93</v>
      </c>
      <c r="B45" s="6" t="s">
        <v>94</v>
      </c>
      <c r="C45" s="7">
        <v>10000</v>
      </c>
      <c r="D45" s="7">
        <v>0</v>
      </c>
      <c r="E45" s="7"/>
      <c r="F45" s="7"/>
      <c r="G45" s="7"/>
      <c r="H45" s="7"/>
      <c r="I45" s="7">
        <v>10000</v>
      </c>
      <c r="J45" s="8">
        <f t="shared" si="0"/>
        <v>20000</v>
      </c>
    </row>
    <row r="46" spans="1:10" x14ac:dyDescent="0.25">
      <c r="A46" s="5" t="s">
        <v>95</v>
      </c>
      <c r="B46" s="6" t="s">
        <v>96</v>
      </c>
      <c r="C46" s="7">
        <v>0</v>
      </c>
      <c r="D46" s="7">
        <v>0</v>
      </c>
      <c r="E46" s="7"/>
      <c r="F46" s="7"/>
      <c r="G46" s="7"/>
      <c r="H46" s="7"/>
      <c r="I46" s="7">
        <v>5000</v>
      </c>
      <c r="J46" s="8">
        <f>SUM(C46:I46)</f>
        <v>5000</v>
      </c>
    </row>
    <row r="47" spans="1:10" x14ac:dyDescent="0.25">
      <c r="A47" s="5" t="s">
        <v>97</v>
      </c>
      <c r="B47" s="6" t="s">
        <v>98</v>
      </c>
      <c r="C47" s="7">
        <v>3000</v>
      </c>
      <c r="D47" s="7">
        <v>0</v>
      </c>
      <c r="E47" s="7">
        <v>30000</v>
      </c>
      <c r="F47" s="7"/>
      <c r="G47" s="7"/>
      <c r="H47" s="7"/>
      <c r="I47" s="7"/>
      <c r="J47" s="8">
        <f t="shared" si="0"/>
        <v>33000</v>
      </c>
    </row>
    <row r="48" spans="1:10" x14ac:dyDescent="0.25">
      <c r="A48" s="5" t="s">
        <v>99</v>
      </c>
      <c r="B48" s="6" t="s">
        <v>100</v>
      </c>
      <c r="C48" s="7">
        <v>5000</v>
      </c>
      <c r="D48" s="7">
        <v>0</v>
      </c>
      <c r="E48" s="7"/>
      <c r="F48" s="7"/>
      <c r="G48" s="7"/>
      <c r="H48" s="7"/>
      <c r="I48" s="7">
        <v>10000</v>
      </c>
      <c r="J48" s="8">
        <f t="shared" si="0"/>
        <v>15000</v>
      </c>
    </row>
    <row r="49" spans="1:10" x14ac:dyDescent="0.25">
      <c r="A49" s="5" t="s">
        <v>101</v>
      </c>
      <c r="B49" s="6" t="s">
        <v>102</v>
      </c>
      <c r="C49" s="7">
        <v>5000</v>
      </c>
      <c r="D49" s="7">
        <v>0</v>
      </c>
      <c r="E49" s="7"/>
      <c r="F49" s="7"/>
      <c r="G49" s="7"/>
      <c r="H49" s="7"/>
      <c r="I49" s="7"/>
      <c r="J49" s="8">
        <f>SUM(C49:I49)</f>
        <v>5000</v>
      </c>
    </row>
    <row r="50" spans="1:10" x14ac:dyDescent="0.25">
      <c r="A50" s="5" t="s">
        <v>103</v>
      </c>
      <c r="B50" s="6" t="s">
        <v>104</v>
      </c>
      <c r="C50" s="7">
        <v>38000</v>
      </c>
      <c r="D50" s="7">
        <v>0</v>
      </c>
      <c r="E50" s="7">
        <v>10000</v>
      </c>
      <c r="F50" s="7"/>
      <c r="G50" s="7">
        <v>4000</v>
      </c>
      <c r="H50" s="7"/>
      <c r="I50" s="7"/>
      <c r="J50" s="8">
        <f t="shared" si="0"/>
        <v>52000</v>
      </c>
    </row>
    <row r="51" spans="1:10" x14ac:dyDescent="0.25">
      <c r="A51" s="5" t="s">
        <v>105</v>
      </c>
      <c r="B51" s="6" t="s">
        <v>106</v>
      </c>
      <c r="C51" s="7">
        <v>0</v>
      </c>
      <c r="D51" s="7">
        <v>2000</v>
      </c>
      <c r="E51" s="7">
        <v>5000</v>
      </c>
      <c r="F51" s="7">
        <v>1000</v>
      </c>
      <c r="G51" s="7"/>
      <c r="H51" s="7"/>
      <c r="I51" s="7">
        <v>2000</v>
      </c>
      <c r="J51" s="8">
        <f t="shared" si="0"/>
        <v>10000</v>
      </c>
    </row>
    <row r="52" spans="1:10" x14ac:dyDescent="0.25">
      <c r="A52" s="5" t="s">
        <v>107</v>
      </c>
      <c r="B52" s="6" t="s">
        <v>108</v>
      </c>
      <c r="C52" s="9">
        <v>0</v>
      </c>
      <c r="D52" s="7">
        <v>0</v>
      </c>
      <c r="E52" s="7"/>
      <c r="F52" s="7"/>
      <c r="G52" s="7"/>
      <c r="H52" s="7"/>
      <c r="I52" s="9"/>
      <c r="J52" s="8">
        <f t="shared" si="0"/>
        <v>0</v>
      </c>
    </row>
    <row r="53" spans="1:10" x14ac:dyDescent="0.25">
      <c r="A53" s="5" t="s">
        <v>109</v>
      </c>
      <c r="B53" s="6" t="s">
        <v>110</v>
      </c>
      <c r="C53" s="22"/>
      <c r="D53" s="7">
        <v>0</v>
      </c>
      <c r="E53" s="9"/>
      <c r="F53" s="7"/>
      <c r="G53" s="7"/>
      <c r="H53" s="7"/>
      <c r="I53" s="9"/>
      <c r="J53" s="8">
        <f t="shared" si="0"/>
        <v>0</v>
      </c>
    </row>
    <row r="54" spans="1:10" x14ac:dyDescent="0.25">
      <c r="A54" s="5" t="s">
        <v>111</v>
      </c>
      <c r="B54" s="6" t="s">
        <v>112</v>
      </c>
      <c r="C54" s="7">
        <v>0</v>
      </c>
      <c r="D54" s="7">
        <v>0</v>
      </c>
      <c r="E54" s="7"/>
      <c r="F54" s="7"/>
      <c r="G54" s="7"/>
      <c r="H54" s="7"/>
      <c r="I54" s="7"/>
      <c r="J54" s="8">
        <f t="shared" si="0"/>
        <v>0</v>
      </c>
    </row>
    <row r="55" spans="1:10" x14ac:dyDescent="0.25">
      <c r="A55" s="5" t="s">
        <v>113</v>
      </c>
      <c r="B55" s="6" t="s">
        <v>114</v>
      </c>
      <c r="C55" s="7">
        <v>0</v>
      </c>
      <c r="D55" s="7">
        <v>0</v>
      </c>
      <c r="E55" s="7"/>
      <c r="F55" s="9"/>
      <c r="G55" s="7"/>
      <c r="H55" s="7"/>
      <c r="I55" s="7"/>
      <c r="J55" s="8">
        <f t="shared" si="0"/>
        <v>0</v>
      </c>
    </row>
    <row r="56" spans="1:10" x14ac:dyDescent="0.25">
      <c r="A56" s="5" t="s">
        <v>115</v>
      </c>
      <c r="B56" s="6" t="s">
        <v>116</v>
      </c>
      <c r="C56" s="23">
        <v>0</v>
      </c>
      <c r="D56" s="7">
        <v>0</v>
      </c>
      <c r="E56" s="7"/>
      <c r="F56" s="7"/>
      <c r="G56" s="7"/>
      <c r="H56" s="7"/>
      <c r="I56" s="7"/>
      <c r="J56" s="8">
        <f t="shared" si="0"/>
        <v>0</v>
      </c>
    </row>
    <row r="57" spans="1:10" x14ac:dyDescent="0.25">
      <c r="A57" s="5" t="s">
        <v>117</v>
      </c>
      <c r="B57" s="6" t="s">
        <v>118</v>
      </c>
      <c r="C57" s="7">
        <v>0</v>
      </c>
      <c r="D57" s="7">
        <v>0</v>
      </c>
      <c r="E57" s="7"/>
      <c r="F57" s="7"/>
      <c r="G57" s="7"/>
      <c r="H57" s="7"/>
      <c r="I57" s="7">
        <v>40000</v>
      </c>
      <c r="J57" s="8">
        <f t="shared" si="0"/>
        <v>40000</v>
      </c>
    </row>
    <row r="58" spans="1:10" x14ac:dyDescent="0.25">
      <c r="A58" s="5" t="s">
        <v>119</v>
      </c>
      <c r="B58" s="6" t="s">
        <v>120</v>
      </c>
      <c r="C58" s="7">
        <v>0</v>
      </c>
      <c r="D58" s="12">
        <v>0</v>
      </c>
      <c r="E58" s="7"/>
      <c r="F58" s="7"/>
      <c r="G58" s="7"/>
      <c r="H58" s="7"/>
      <c r="I58" s="7"/>
      <c r="J58" s="8">
        <f t="shared" si="0"/>
        <v>0</v>
      </c>
    </row>
    <row r="59" spans="1:10" x14ac:dyDescent="0.25">
      <c r="A59" s="5" t="s">
        <v>121</v>
      </c>
      <c r="B59" s="6" t="s">
        <v>122</v>
      </c>
      <c r="C59" s="7">
        <v>500</v>
      </c>
      <c r="D59" s="24">
        <v>50</v>
      </c>
      <c r="E59" s="7">
        <v>300</v>
      </c>
      <c r="F59" s="7"/>
      <c r="G59" s="7"/>
      <c r="H59" s="7"/>
      <c r="I59" s="7">
        <v>3000</v>
      </c>
      <c r="J59" s="8">
        <f>SUM(C59:I59)</f>
        <v>3850</v>
      </c>
    </row>
    <row r="60" spans="1:10" x14ac:dyDescent="0.25">
      <c r="A60" s="13"/>
      <c r="B60" s="13" t="s">
        <v>123</v>
      </c>
      <c r="C60" s="3">
        <f>SUM(C30:C59)</f>
        <v>320000</v>
      </c>
      <c r="D60" s="3">
        <f t="shared" ref="D60:I60" si="4">SUM(D30:D59)</f>
        <v>59050</v>
      </c>
      <c r="E60" s="3">
        <f t="shared" si="4"/>
        <v>414800</v>
      </c>
      <c r="F60" s="3">
        <f t="shared" si="4"/>
        <v>8000</v>
      </c>
      <c r="G60" s="3">
        <f t="shared" si="4"/>
        <v>6000</v>
      </c>
      <c r="H60" s="3">
        <f t="shared" si="4"/>
        <v>2000</v>
      </c>
      <c r="I60" s="3">
        <f t="shared" si="4"/>
        <v>357500</v>
      </c>
      <c r="J60" s="14">
        <f>SUM(C60:I60)</f>
        <v>1167350</v>
      </c>
    </row>
    <row r="61" spans="1:10" x14ac:dyDescent="0.25">
      <c r="A61" s="25"/>
      <c r="B61" s="25" t="s">
        <v>124</v>
      </c>
      <c r="C61" s="26">
        <f>C19-C27-C29-C60</f>
        <v>-168000</v>
      </c>
      <c r="D61" s="26">
        <f t="shared" ref="D61:I61" si="5">D19-D27-D29-D60</f>
        <v>-50</v>
      </c>
      <c r="E61" s="26">
        <f t="shared" si="5"/>
        <v>-212890</v>
      </c>
      <c r="F61" s="26">
        <f t="shared" si="5"/>
        <v>0</v>
      </c>
      <c r="G61" s="26">
        <f t="shared" si="5"/>
        <v>-2000</v>
      </c>
      <c r="H61" s="26">
        <f t="shared" si="5"/>
        <v>67000</v>
      </c>
      <c r="I61" s="26">
        <f t="shared" si="5"/>
        <v>167500</v>
      </c>
      <c r="J61" s="26">
        <f t="shared" si="0"/>
        <v>-148440</v>
      </c>
    </row>
    <row r="62" spans="1:10" x14ac:dyDescent="0.25">
      <c r="A62" s="5" t="s">
        <v>125</v>
      </c>
      <c r="B62" s="6" t="s">
        <v>126</v>
      </c>
      <c r="C62" s="7">
        <v>500</v>
      </c>
      <c r="D62" s="7">
        <v>500</v>
      </c>
      <c r="E62" s="7"/>
      <c r="F62" s="7"/>
      <c r="G62" s="7"/>
      <c r="H62" s="7"/>
      <c r="I62" s="7"/>
      <c r="J62" s="8">
        <f t="shared" si="0"/>
        <v>1000</v>
      </c>
    </row>
    <row r="63" spans="1:10" x14ac:dyDescent="0.25">
      <c r="A63" s="5" t="s">
        <v>127</v>
      </c>
      <c r="B63" s="6" t="s">
        <v>128</v>
      </c>
      <c r="C63" s="7"/>
      <c r="D63" s="7">
        <v>0</v>
      </c>
      <c r="E63" s="7"/>
      <c r="F63" s="7"/>
      <c r="G63" s="7"/>
      <c r="H63" s="7"/>
      <c r="I63" s="7"/>
      <c r="J63" s="8">
        <f t="shared" si="0"/>
        <v>0</v>
      </c>
    </row>
    <row r="64" spans="1:10" x14ac:dyDescent="0.25">
      <c r="A64" s="5" t="s">
        <v>129</v>
      </c>
      <c r="B64" s="6" t="s">
        <v>130</v>
      </c>
      <c r="C64" s="7"/>
      <c r="D64" s="7">
        <v>0</v>
      </c>
      <c r="E64" s="7"/>
      <c r="F64" s="7"/>
      <c r="G64" s="7"/>
      <c r="H64" s="7"/>
      <c r="I64" s="7"/>
      <c r="J64" s="8">
        <f t="shared" si="0"/>
        <v>0</v>
      </c>
    </row>
    <row r="65" spans="1:10" x14ac:dyDescent="0.25">
      <c r="A65" s="27"/>
      <c r="B65" s="27" t="s">
        <v>131</v>
      </c>
      <c r="C65" s="17">
        <f>SUM(C62:C64)</f>
        <v>500</v>
      </c>
      <c r="D65" s="17">
        <f t="shared" ref="D65:I65" si="6">SUM(D62:D64)</f>
        <v>500</v>
      </c>
      <c r="E65" s="17">
        <f t="shared" si="6"/>
        <v>0</v>
      </c>
      <c r="F65" s="17">
        <f t="shared" si="6"/>
        <v>0</v>
      </c>
      <c r="G65" s="17">
        <f t="shared" si="6"/>
        <v>0</v>
      </c>
      <c r="H65" s="17">
        <f t="shared" si="6"/>
        <v>0</v>
      </c>
      <c r="I65" s="17">
        <f t="shared" si="6"/>
        <v>0</v>
      </c>
      <c r="J65" s="14">
        <f t="shared" si="0"/>
        <v>1000</v>
      </c>
    </row>
    <row r="66" spans="1:10" x14ac:dyDescent="0.25">
      <c r="A66" s="28" t="s">
        <v>132</v>
      </c>
      <c r="B66" s="25" t="s">
        <v>133</v>
      </c>
      <c r="C66" s="26">
        <f>C61+C62</f>
        <v>-167500</v>
      </c>
      <c r="D66" s="26">
        <f t="shared" ref="D66:I66" si="7">D61+D62</f>
        <v>450</v>
      </c>
      <c r="E66" s="26">
        <f t="shared" si="7"/>
        <v>-212890</v>
      </c>
      <c r="F66" s="26">
        <f t="shared" si="7"/>
        <v>0</v>
      </c>
      <c r="G66" s="26">
        <f t="shared" si="7"/>
        <v>-2000</v>
      </c>
      <c r="H66" s="26">
        <f t="shared" si="7"/>
        <v>67000</v>
      </c>
      <c r="I66" s="26">
        <f t="shared" si="7"/>
        <v>167500</v>
      </c>
      <c r="J66" s="26">
        <f>SUM(C66:I66)</f>
        <v>-147440</v>
      </c>
    </row>
    <row r="745373" spans="1:10" x14ac:dyDescent="0.25">
      <c r="A745373" s="29" t="s">
        <v>134</v>
      </c>
      <c r="B745373"/>
      <c r="C745373"/>
      <c r="D745373"/>
      <c r="E745373"/>
      <c r="F745373"/>
      <c r="G745373"/>
      <c r="H745373"/>
      <c r="I745373"/>
      <c r="J745373"/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Visma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Lisbeth Syljuberget</dc:creator>
  <cp:lastModifiedBy>Lisbeth Syljuberget</cp:lastModifiedBy>
  <dcterms:created xsi:type="dcterms:W3CDTF">2016-04-25T18:32:57Z</dcterms:created>
  <dcterms:modified xsi:type="dcterms:W3CDTF">2016-04-25T18:34:05Z</dcterms:modified>
</cp:coreProperties>
</file>